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5480" windowHeight="9072"/>
  </bookViews>
  <sheets>
    <sheet name="14-15 MS Model 21C 30 NC (DAP)" sheetId="8" r:id="rId1"/>
    <sheet name="Sheet1" sheetId="9" r:id="rId2"/>
    <sheet name="Sheet2" sheetId="10" r:id="rId3"/>
  </sheets>
  <definedNames>
    <definedName name="_xlnm._FilterDatabase" localSheetId="0" hidden="1">'14-15 MS Model 21C 30 NC (DAP)'!$A$2:$I$40</definedName>
    <definedName name="_xlnm.Print_Area" localSheetId="0">'14-15 MS Model 21C 30 NC (DAP)'!$A$1:$J$26</definedName>
    <definedName name="_xlnm.Print_Area" localSheetId="2">Sheet2!$A$1:$I$48</definedName>
    <definedName name="_xlnm.Print_Titles" localSheetId="0">'14-15 MS Model 21C 30 NC (DAP)'!$2:$2</definedName>
    <definedName name="_xlnm.Print_Titles" localSheetId="1">Sheet1!$1:$1</definedName>
  </definedNames>
  <calcPr calcId="145621"/>
</workbook>
</file>

<file path=xl/calcChain.xml><?xml version="1.0" encoding="utf-8"?>
<calcChain xmlns="http://schemas.openxmlformats.org/spreadsheetml/2006/main">
  <c r="F21" i="8" l="1"/>
  <c r="D26" i="8"/>
  <c r="E3" i="8"/>
  <c r="E5" i="8"/>
  <c r="F5" i="8" s="1"/>
  <c r="E8" i="8"/>
  <c r="E11" i="8"/>
  <c r="F11" i="8" s="1"/>
  <c r="E18" i="8"/>
  <c r="F18" i="8" s="1"/>
  <c r="E22" i="8"/>
  <c r="F25" i="8"/>
  <c r="F24" i="8"/>
  <c r="F23" i="8"/>
  <c r="F22" i="8"/>
  <c r="F20" i="8"/>
  <c r="F19" i="8"/>
  <c r="F17" i="8"/>
  <c r="F16" i="8"/>
  <c r="F15" i="8"/>
  <c r="F14" i="8"/>
  <c r="F13" i="8"/>
  <c r="F12" i="8"/>
  <c r="F10" i="8"/>
  <c r="F9" i="8"/>
  <c r="F8" i="8"/>
  <c r="F7" i="8"/>
  <c r="F6" i="8"/>
  <c r="F4" i="8"/>
  <c r="G26" i="8"/>
  <c r="H27" i="10"/>
  <c r="T8" i="9"/>
  <c r="S8" i="9"/>
  <c r="R8" i="9"/>
  <c r="Q8" i="9"/>
  <c r="P8" i="9"/>
  <c r="O8" i="9"/>
  <c r="E2" i="9"/>
  <c r="I2" i="9" s="1"/>
  <c r="U2" i="9" s="1"/>
  <c r="F2" i="9"/>
  <c r="E3" i="9"/>
  <c r="F3" i="9"/>
  <c r="E4" i="9"/>
  <c r="F4" i="9"/>
  <c r="E5" i="9"/>
  <c r="I5" i="9" s="1"/>
  <c r="U5" i="9" s="1"/>
  <c r="F5" i="9"/>
  <c r="E6" i="9"/>
  <c r="F6" i="9"/>
  <c r="I6" i="9"/>
  <c r="U6" i="9" s="1"/>
  <c r="E7" i="9"/>
  <c r="F7" i="9"/>
  <c r="L8" i="9"/>
  <c r="J8" i="9"/>
  <c r="H8" i="9"/>
  <c r="G8" i="9"/>
  <c r="D8" i="9"/>
  <c r="E8" i="9"/>
  <c r="I3" i="9" l="1"/>
  <c r="E26" i="8"/>
  <c r="F26" i="8" s="1"/>
  <c r="I7" i="9"/>
  <c r="U7" i="9" s="1"/>
  <c r="I4" i="9"/>
  <c r="U4" i="9" s="1"/>
  <c r="F8" i="9"/>
  <c r="K3" i="9"/>
  <c r="M3" i="9" s="1"/>
  <c r="U3" i="9"/>
  <c r="K7" i="9"/>
  <c r="M7" i="9" s="1"/>
  <c r="I8" i="9"/>
  <c r="K6" i="9"/>
  <c r="M6" i="9" s="1"/>
  <c r="K2" i="9"/>
  <c r="F3" i="8"/>
  <c r="K5" i="9"/>
  <c r="M5" i="9" s="1"/>
  <c r="K4" i="9" l="1"/>
  <c r="M4" i="9" s="1"/>
  <c r="M2" i="9"/>
  <c r="M8" i="9" s="1"/>
  <c r="K8" i="9"/>
</calcChain>
</file>

<file path=xl/sharedStrings.xml><?xml version="1.0" encoding="utf-8"?>
<sst xmlns="http://schemas.openxmlformats.org/spreadsheetml/2006/main" count="170" uniqueCount="107">
  <si>
    <t>School</t>
  </si>
  <si>
    <t>Largo</t>
  </si>
  <si>
    <t>Osceola</t>
  </si>
  <si>
    <t>Pinellas Park</t>
  </si>
  <si>
    <t>Seminole</t>
  </si>
  <si>
    <t>Tarpon Springs</t>
  </si>
  <si>
    <t>TOTALS</t>
  </si>
  <si>
    <t>Carwise</t>
  </si>
  <si>
    <t>Clearwater Fund</t>
  </si>
  <si>
    <t>Clearwater Int</t>
  </si>
  <si>
    <t>Dunedin Highlands</t>
  </si>
  <si>
    <t>Lealman Int</t>
  </si>
  <si>
    <t>Madeira Beach</t>
  </si>
  <si>
    <t>Meadowlawn</t>
  </si>
  <si>
    <t>Morgan Fitzgerald</t>
  </si>
  <si>
    <t>Oak Grove</t>
  </si>
  <si>
    <t>Palm Harbor</t>
  </si>
  <si>
    <t>Safety Harbor</t>
  </si>
  <si>
    <t>Thurgood Marshall</t>
  </si>
  <si>
    <t>Azalea</t>
  </si>
  <si>
    <t>Bay Point</t>
  </si>
  <si>
    <t>Hopkins</t>
  </si>
  <si>
    <t>Tyrone</t>
  </si>
  <si>
    <t>Sanderlin K-8</t>
  </si>
  <si>
    <t>Select Schools at 6 of 8</t>
  </si>
  <si>
    <t>14-15 Projected Enrollment</t>
  </si>
  <si>
    <t xml:space="preserve">Eastlake </t>
  </si>
  <si>
    <t>Pinellas Secondary</t>
  </si>
  <si>
    <t xml:space="preserve">Largo </t>
  </si>
  <si>
    <t>Area</t>
  </si>
  <si>
    <t>Bayside High School</t>
  </si>
  <si>
    <t>Principals Name</t>
  </si>
  <si>
    <t>Connie Kolosey</t>
  </si>
  <si>
    <t>Jason Shedrick</t>
  </si>
  <si>
    <t>Gary Linder</t>
  </si>
  <si>
    <t>Linda Burris</t>
  </si>
  <si>
    <t>Phil Wirth</t>
  </si>
  <si>
    <t>Christ Bates</t>
  </si>
  <si>
    <t>Barry Brown</t>
  </si>
  <si>
    <t>Stephanie Joyner</t>
  </si>
  <si>
    <t>Busara Pitts</t>
  </si>
  <si>
    <t>Chris Ateek</t>
  </si>
  <si>
    <t>Claud Effiom</t>
  </si>
  <si>
    <t>Teresa Anderson</t>
  </si>
  <si>
    <t>Dawn Coffin</t>
  </si>
  <si>
    <t>Sue Arsenault</t>
  </si>
  <si>
    <t>Victoria Hawkins</t>
  </si>
  <si>
    <t>Dave Rosenberger</t>
  </si>
  <si>
    <t>Darren Hammond</t>
  </si>
  <si>
    <t>Alison Kennedy</t>
  </si>
  <si>
    <t>Denise Miller</t>
  </si>
  <si>
    <t>Wendy Bryan</t>
  </si>
  <si>
    <t>Susan Keller</t>
  </si>
  <si>
    <t>Solomon Lowery</t>
  </si>
  <si>
    <t>Robin Modley</t>
  </si>
  <si>
    <t>Principal</t>
  </si>
  <si>
    <t>14-15 CORE Units</t>
  </si>
  <si>
    <t>14-15 Elective Units</t>
  </si>
  <si>
    <t>14-15 Gift Units (included in Total)</t>
  </si>
  <si>
    <t>14-15 ESOL Units (Included in Total)</t>
  </si>
  <si>
    <t>2014-2015 Total at 6 of 8</t>
  </si>
  <si>
    <t>2014-2015 Title 1 Needs</t>
  </si>
  <si>
    <t>2014-2015 District funded  6 of 7</t>
  </si>
  <si>
    <t>13-14 Direct Units (district funded 6 of 7)</t>
  </si>
  <si>
    <t xml:space="preserve">13-14 Total at 6 of 8 </t>
  </si>
  <si>
    <t>13-14 Title 1 Needs</t>
  </si>
  <si>
    <t>13-14 District Off the Top Title 1</t>
  </si>
  <si>
    <t xml:space="preserve">13-14 School Title 1 </t>
  </si>
  <si>
    <t>13-14 Total Units (including Direct and ALL Title 1 Classroom Teachers)</t>
  </si>
  <si>
    <t>2014-2015 District Title 1 Off the Top</t>
  </si>
  <si>
    <t>2014-2015 School Title 1 Units</t>
  </si>
  <si>
    <t>Change between 2013-2014 and 2014-2015</t>
  </si>
  <si>
    <t xml:space="preserve">2013-2104 School Year </t>
  </si>
  <si>
    <t>Patti Fuller</t>
  </si>
  <si>
    <t>Carmela Haley</t>
  </si>
  <si>
    <t>14-15 Unit Projections as of March 18, 2014</t>
  </si>
  <si>
    <t>14-15 Current Enrollment in FOCUS as of March 31, 2014</t>
  </si>
  <si>
    <t>6th Grade</t>
  </si>
  <si>
    <t>7th Grade</t>
  </si>
  <si>
    <t>8th Grade</t>
  </si>
  <si>
    <t>2 additional units added for the 5.5 program.</t>
  </si>
  <si>
    <t>Removed 1 unit 6-26-14</t>
  </si>
  <si>
    <t>Robin Mobley</t>
  </si>
  <si>
    <t>reduced by 2 units as of 7-24-14</t>
  </si>
  <si>
    <t>Comments</t>
  </si>
  <si>
    <t>Ward Kennedy added .42 (3 sections to the school on 8/7/14).</t>
  </si>
  <si>
    <t>.14 added on 8/25/14 to be paid using Area 3 SAI funds)</t>
  </si>
  <si>
    <t>August 29, 2014 removed 1 unit (reduced target enrollment by 22 students).</t>
  </si>
  <si>
    <t>14-15 Grand Total as of Aug 29, 2014</t>
  </si>
  <si>
    <t>Raquel Giles</t>
  </si>
  <si>
    <t>14-15 Target Enrollment</t>
  </si>
  <si>
    <t>Difference Grand Total vs Target Enrollment as of 8-29-14</t>
  </si>
  <si>
    <t>9/4/14 0.58 added (to be paid by Ms. Wright)</t>
  </si>
  <si>
    <t>14-15 Adjustments as of  9-5-14</t>
  </si>
  <si>
    <t>reduced by 2 units as of 7-24-14 August 29, 2014 removed 1 unit (reduced target enrollment by 22 students).</t>
  </si>
  <si>
    <t>2 additional units added for the 5.5 program.  Lealman has 28 as Dr. Corbett gave them a unit on 8/8/14.</t>
  </si>
  <si>
    <t xml:space="preserve">Sanderlin has 13.5 as the area office gave them .5 to use for PE assistant to maintain trade from last year.
</t>
  </si>
  <si>
    <t>9-17-14 4 sections added for class size (Hinds to pay for 2 sections and Hires to pay for 2 sections)</t>
  </si>
  <si>
    <t>Note: this school is really lossing 8 units due to a reduction in the # of units from Title (difference between 2013-2014 &amp; 2014-2015).  August 29, 2014 removed 1 unit (reduced target enrollment by 22 students).  9-8-14 Poth add 1 unit for 6th GR math lowering TRP in classes - Area 2 SAI account  Units changed from 48 to 49 units.</t>
  </si>
  <si>
    <t>Kennedy added 1 to the given 54 units = 55  9-8-14 (7 sections added - sections will be split to cover sections in all subject areas).  Area 3 (Kennedy will cover the cost for this addition).  Increase of units from 55 to 56 units.</t>
  </si>
  <si>
    <t>reduced by 1 unit as of 7-24-14.   9-8-14 (2 sections to be add).  To be paid using HINDS SAI funds - 0.28)</t>
  </si>
  <si>
    <r>
      <t xml:space="preserve">reduced by 1 unit as of 7-24-14 </t>
    </r>
    <r>
      <rPr>
        <i/>
        <sz val="12"/>
        <rFont val="Calibri"/>
        <family val="2"/>
        <scheme val="minor"/>
      </rPr>
      <t>9-10-14 (5 sections added to address class size issues). To be paid using HINDS SAI funds!</t>
    </r>
  </si>
  <si>
    <t>reduced by 0.5 unit as of 8-6-14 / 9-17-14 6 sections added to address class size issues.  4 sections to be paid by Hinds and 2 sections to be paid by Pat Wright.</t>
  </si>
  <si>
    <r>
      <t xml:space="preserve">reduced by 1 unit as of 7-24-14 August 29, 2014 removed 1 unit (reduced target enrollment by 22 students). </t>
    </r>
    <r>
      <rPr>
        <sz val="12"/>
        <color rgb="FFFF0000"/>
        <rFont val="Calibri"/>
        <family val="2"/>
        <scheme val="minor"/>
      </rPr>
      <t>9/29/14 1 section added for Reading</t>
    </r>
  </si>
  <si>
    <r>
      <t xml:space="preserve">Wright added 1 to the given 46 units = 47 - </t>
    </r>
    <r>
      <rPr>
        <sz val="12"/>
        <color rgb="FFFF0000"/>
        <rFont val="Calibri"/>
        <family val="2"/>
        <scheme val="minor"/>
      </rPr>
      <t>10-9-14 added 1 section for US History (HINDS SAI)</t>
    </r>
  </si>
  <si>
    <r>
      <t xml:space="preserve">9-9-14 2 scetions add to for class size issues (Civics &amp; 8th Grade Science).  0.28 sections will be paid using HINDS SAI funds - </t>
    </r>
    <r>
      <rPr>
        <sz val="12"/>
        <color rgb="FFFF0000"/>
        <rFont val="Calibri"/>
        <family val="2"/>
        <scheme val="minor"/>
      </rPr>
      <t>Dr. Hires added 1 unit in September for Math from 64.28 to 65.28</t>
    </r>
  </si>
  <si>
    <t>14-15 Middle School Units 10-19-14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</si>
</sst>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u/>
      <sz val="20"/>
      <color rgb="FFFF0000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textRotation="90"/>
    </xf>
    <xf numFmtId="2" fontId="1" fillId="0" borderId="1" xfId="0" applyNumberFormat="1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/>
    <xf numFmtId="1" fontId="1" fillId="13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textRotation="90"/>
    </xf>
    <xf numFmtId="0" fontId="1" fillId="14" borderId="1" xfId="0" applyFont="1" applyFill="1" applyBorder="1" applyAlignment="1">
      <alignment horizontal="center" wrapText="1"/>
    </xf>
    <xf numFmtId="0" fontId="1" fillId="14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1" fillId="14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textRotation="90"/>
    </xf>
    <xf numFmtId="0" fontId="1" fillId="4" borderId="1" xfId="0" applyFont="1" applyFill="1" applyBorder="1" applyAlignment="1">
      <alignment horizontal="center" textRotation="90"/>
    </xf>
    <xf numFmtId="0" fontId="1" fillId="9" borderId="1" xfId="0" applyFont="1" applyFill="1" applyBorder="1" applyAlignment="1">
      <alignment horizontal="center" textRotation="90" wrapText="1"/>
    </xf>
    <xf numFmtId="0" fontId="1" fillId="12" borderId="1" xfId="0" applyFont="1" applyFill="1" applyBorder="1" applyAlignment="1">
      <alignment horizontal="center" textRotation="90" wrapText="1"/>
    </xf>
    <xf numFmtId="0" fontId="0" fillId="0" borderId="1" xfId="0" applyBorder="1" applyAlignment="1">
      <alignment textRotation="90"/>
    </xf>
    <xf numFmtId="0" fontId="0" fillId="15" borderId="1" xfId="0" applyFill="1" applyBorder="1"/>
    <xf numFmtId="0" fontId="0" fillId="0" borderId="1" xfId="0" applyBorder="1"/>
    <xf numFmtId="1" fontId="4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 wrapText="1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2" fontId="3" fillId="10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2" fontId="1" fillId="20" borderId="1" xfId="0" applyNumberFormat="1" applyFont="1" applyFill="1" applyBorder="1" applyAlignment="1">
      <alignment horizontal="center"/>
    </xf>
    <xf numFmtId="0" fontId="0" fillId="15" borderId="1" xfId="0" applyFill="1" applyBorder="1" applyAlignment="1">
      <alignment textRotation="90" wrapText="1"/>
    </xf>
    <xf numFmtId="0" fontId="0" fillId="5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164" fontId="2" fillId="16" borderId="1" xfId="0" applyNumberFormat="1" applyFont="1" applyFill="1" applyBorder="1"/>
    <xf numFmtId="164" fontId="2" fillId="21" borderId="1" xfId="0" applyNumberFormat="1" applyFont="1" applyFill="1" applyBorder="1"/>
    <xf numFmtId="164" fontId="2" fillId="19" borderId="1" xfId="0" applyNumberFormat="1" applyFont="1" applyFill="1" applyBorder="1"/>
    <xf numFmtId="164" fontId="2" fillId="5" borderId="1" xfId="0" applyNumberFormat="1" applyFont="1" applyFill="1" applyBorder="1"/>
    <xf numFmtId="164" fontId="2" fillId="20" borderId="1" xfId="0" applyNumberFormat="1" applyFont="1" applyFill="1" applyBorder="1"/>
    <xf numFmtId="164" fontId="2" fillId="7" borderId="1" xfId="0" applyNumberFormat="1" applyFont="1" applyFill="1" applyBorder="1"/>
    <xf numFmtId="2" fontId="1" fillId="14" borderId="1" xfId="0" applyNumberFormat="1" applyFont="1" applyFill="1" applyBorder="1" applyAlignment="1">
      <alignment horizontal="center"/>
    </xf>
    <xf numFmtId="0" fontId="0" fillId="14" borderId="1" xfId="0" applyFill="1" applyBorder="1"/>
    <xf numFmtId="0" fontId="0" fillId="2" borderId="1" xfId="0" applyFill="1" applyBorder="1" applyAlignment="1">
      <alignment horizontal="center" textRotation="90"/>
    </xf>
    <xf numFmtId="0" fontId="0" fillId="7" borderId="1" xfId="0" applyFill="1" applyBorder="1" applyAlignment="1">
      <alignment horizontal="center" textRotation="90"/>
    </xf>
    <xf numFmtId="0" fontId="0" fillId="18" borderId="1" xfId="0" applyFill="1" applyBorder="1" applyAlignment="1">
      <alignment horizontal="center" textRotation="90"/>
    </xf>
    <xf numFmtId="164" fontId="4" fillId="18" borderId="1" xfId="0" applyNumberFormat="1" applyFont="1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/>
    </xf>
    <xf numFmtId="0" fontId="4" fillId="7" borderId="1" xfId="0" applyFont="1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/>
    </xf>
    <xf numFmtId="0" fontId="4" fillId="5" borderId="1" xfId="0" applyFont="1" applyFill="1" applyBorder="1" applyAlignment="1">
      <alignment horizontal="center" textRotation="90" wrapText="1"/>
    </xf>
    <xf numFmtId="2" fontId="1" fillId="22" borderId="1" xfId="0" applyNumberFormat="1" applyFont="1" applyFill="1" applyBorder="1" applyAlignment="1">
      <alignment horizontal="center"/>
    </xf>
    <xf numFmtId="0" fontId="0" fillId="22" borderId="1" xfId="0" applyFill="1" applyBorder="1"/>
    <xf numFmtId="0" fontId="8" fillId="2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wrapText="1"/>
    </xf>
    <xf numFmtId="0" fontId="1" fillId="14" borderId="1" xfId="0" applyFont="1" applyFill="1" applyBorder="1"/>
    <xf numFmtId="0" fontId="0" fillId="14" borderId="0" xfId="0" applyFill="1"/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left" wrapText="1"/>
    </xf>
    <xf numFmtId="2" fontId="4" fillId="14" borderId="2" xfId="0" applyNumberFormat="1" applyFont="1" applyFill="1" applyBorder="1" applyAlignment="1">
      <alignment horizontal="left"/>
    </xf>
    <xf numFmtId="2" fontId="4" fillId="14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4" fillId="14" borderId="1" xfId="0" applyFont="1" applyFill="1" applyBorder="1"/>
    <xf numFmtId="0" fontId="1" fillId="14" borderId="1" xfId="0" applyNumberFormat="1" applyFont="1" applyFill="1" applyBorder="1" applyAlignment="1">
      <alignment horizontal="left"/>
    </xf>
    <xf numFmtId="0" fontId="1" fillId="14" borderId="1" xfId="0" applyNumberFormat="1" applyFont="1" applyFill="1" applyBorder="1" applyAlignment="1">
      <alignment horizontal="left" wrapText="1"/>
    </xf>
    <xf numFmtId="0" fontId="3" fillId="14" borderId="1" xfId="0" applyNumberFormat="1" applyFont="1" applyFill="1" applyBorder="1" applyAlignment="1">
      <alignment horizontal="left" wrapText="1"/>
    </xf>
    <xf numFmtId="1" fontId="3" fillId="23" borderId="1" xfId="0" applyNumberFormat="1" applyFont="1" applyFill="1" applyBorder="1" applyAlignment="1">
      <alignment horizontal="center" wrapText="1"/>
    </xf>
    <xf numFmtId="1" fontId="3" fillId="23" borderId="1" xfId="0" applyNumberFormat="1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left" wrapText="1"/>
    </xf>
    <xf numFmtId="1" fontId="11" fillId="23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1" fontId="3" fillId="23" borderId="1" xfId="0" applyNumberFormat="1" applyFont="1" applyFill="1" applyBorder="1" applyAlignment="1">
      <alignment horizontal="center" vertical="center" textRotation="90"/>
    </xf>
    <xf numFmtId="2" fontId="1" fillId="14" borderId="3" xfId="0" applyNumberFormat="1" applyFont="1" applyFill="1" applyBorder="1" applyAlignment="1">
      <alignment horizontal="left"/>
    </xf>
    <xf numFmtId="0" fontId="12" fillId="2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3" fillId="24" borderId="1" xfId="0" applyNumberFormat="1" applyFont="1" applyFill="1" applyBorder="1" applyAlignment="1">
      <alignment horizontal="center" vertical="center" textRotation="45" wrapText="1"/>
    </xf>
    <xf numFmtId="1" fontId="3" fillId="24" borderId="1" xfId="0" applyNumberFormat="1" applyFont="1" applyFill="1" applyBorder="1" applyAlignment="1">
      <alignment horizontal="center"/>
    </xf>
    <xf numFmtId="165" fontId="3" fillId="24" borderId="1" xfId="0" applyNumberFormat="1" applyFont="1" applyFill="1" applyBorder="1" applyAlignment="1">
      <alignment horizontal="center"/>
    </xf>
    <xf numFmtId="2" fontId="3" fillId="24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2" fontId="13" fillId="24" borderId="1" xfId="0" applyNumberFormat="1" applyFont="1" applyFill="1" applyBorder="1" applyAlignment="1">
      <alignment horizontal="center"/>
    </xf>
    <xf numFmtId="0" fontId="3" fillId="14" borderId="1" xfId="0" applyNumberFormat="1" applyFont="1" applyFill="1" applyBorder="1" applyAlignment="1">
      <alignment horizontal="left" vertical="center" wrapText="1"/>
    </xf>
    <xf numFmtId="0" fontId="3" fillId="23" borderId="1" xfId="0" applyFont="1" applyFill="1" applyBorder="1" applyAlignment="1">
      <alignment horizontal="center"/>
    </xf>
    <xf numFmtId="0" fontId="3" fillId="14" borderId="1" xfId="0" applyNumberFormat="1" applyFont="1" applyFill="1" applyBorder="1" applyAlignment="1">
      <alignment horizontal="left"/>
    </xf>
    <xf numFmtId="0" fontId="3" fillId="14" borderId="1" xfId="0" applyNumberFormat="1" applyFont="1" applyFill="1" applyBorder="1" applyAlignment="1">
      <alignment horizontal="left" vertical="top" wrapText="1"/>
    </xf>
    <xf numFmtId="2" fontId="14" fillId="2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45"/>
    </xf>
    <xf numFmtId="0" fontId="3" fillId="0" borderId="1" xfId="0" applyFont="1" applyFill="1" applyBorder="1" applyAlignment="1">
      <alignment horizontal="center" vertical="center" textRotation="45" wrapText="1"/>
    </xf>
    <xf numFmtId="0" fontId="3" fillId="23" borderId="1" xfId="0" applyFont="1" applyFill="1" applyBorder="1" applyAlignment="1">
      <alignment horizontal="center" vertical="center" textRotation="45" wrapText="1"/>
    </xf>
    <xf numFmtId="0" fontId="3" fillId="25" borderId="1" xfId="0" applyFont="1" applyFill="1" applyBorder="1" applyAlignment="1">
      <alignment horizontal="center" vertical="center" textRotation="45" wrapText="1"/>
    </xf>
    <xf numFmtId="0" fontId="3" fillId="14" borderId="1" xfId="0" applyNumberFormat="1" applyFont="1" applyFill="1" applyBorder="1" applyAlignment="1">
      <alignment horizontal="left" vertical="center" textRotation="45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3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45" wrapText="1"/>
    </xf>
    <xf numFmtId="1" fontId="15" fillId="24" borderId="1" xfId="0" applyNumberFormat="1" applyFont="1" applyFill="1" applyBorder="1" applyAlignment="1">
      <alignment horizontal="center"/>
    </xf>
    <xf numFmtId="2" fontId="15" fillId="24" borderId="1" xfId="0" applyNumberFormat="1" applyFont="1" applyFill="1" applyBorder="1" applyAlignment="1">
      <alignment horizontal="center"/>
    </xf>
    <xf numFmtId="1" fontId="12" fillId="24" borderId="1" xfId="0" applyNumberFormat="1" applyFont="1" applyFill="1" applyBorder="1" applyAlignment="1">
      <alignment horizontal="center"/>
    </xf>
    <xf numFmtId="0" fontId="6" fillId="14" borderId="1" xfId="0" applyNumberFormat="1" applyFont="1" applyFill="1" applyBorder="1" applyAlignment="1">
      <alignment horizontal="left" wrapText="1"/>
    </xf>
    <xf numFmtId="0" fontId="3" fillId="14" borderId="1" xfId="0" applyFont="1" applyFill="1" applyBorder="1"/>
    <xf numFmtId="2" fontId="12" fillId="14" borderId="1" xfId="0" applyNumberFormat="1" applyFont="1" applyFill="1" applyBorder="1" applyAlignment="1">
      <alignment horizontal="center"/>
    </xf>
    <xf numFmtId="0" fontId="6" fillId="14" borderId="1" xfId="0" applyNumberFormat="1" applyFont="1" applyFill="1" applyBorder="1" applyAlignment="1">
      <alignment horizontal="left" vertical="center" wrapText="1"/>
    </xf>
    <xf numFmtId="2" fontId="11" fillId="24" borderId="1" xfId="0" applyNumberFormat="1" applyFont="1" applyFill="1" applyBorder="1" applyAlignment="1">
      <alignment horizontal="center"/>
    </xf>
    <xf numFmtId="0" fontId="1" fillId="14" borderId="2" xfId="0" applyFont="1" applyFill="1" applyBorder="1" applyAlignment="1">
      <alignment horizontal="left" wrapText="1"/>
    </xf>
    <xf numFmtId="0" fontId="1" fillId="14" borderId="4" xfId="0" applyFont="1" applyFill="1" applyBorder="1" applyAlignment="1">
      <alignment horizontal="left" wrapText="1"/>
    </xf>
    <xf numFmtId="2" fontId="1" fillId="14" borderId="2" xfId="0" applyNumberFormat="1" applyFont="1" applyFill="1" applyBorder="1" applyAlignment="1">
      <alignment horizontal="left"/>
    </xf>
    <xf numFmtId="2" fontId="1" fillId="14" borderId="3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14" borderId="2" xfId="0" applyNumberFormat="1" applyFont="1" applyFill="1" applyBorder="1" applyAlignment="1">
      <alignment horizontal="left" vertical="center" wrapText="1"/>
    </xf>
    <xf numFmtId="0" fontId="3" fillId="14" borderId="3" xfId="0" applyNumberFormat="1" applyFont="1" applyFill="1" applyBorder="1" applyAlignment="1">
      <alignment horizontal="left" vertical="center" wrapText="1"/>
    </xf>
    <xf numFmtId="0" fontId="3" fillId="14" borderId="4" xfId="0" applyNumberFormat="1" applyFont="1" applyFill="1" applyBorder="1" applyAlignment="1">
      <alignment horizontal="left" vertical="center" wrapText="1"/>
    </xf>
    <xf numFmtId="0" fontId="3" fillId="14" borderId="2" xfId="0" applyNumberFormat="1" applyFont="1" applyFill="1" applyBorder="1" applyAlignment="1">
      <alignment horizontal="left" wrapText="1"/>
    </xf>
    <xf numFmtId="0" fontId="3" fillId="14" borderId="3" xfId="0" applyNumberFormat="1" applyFont="1" applyFill="1" applyBorder="1" applyAlignment="1">
      <alignment horizontal="left" wrapText="1"/>
    </xf>
    <xf numFmtId="0" fontId="3" fillId="14" borderId="4" xfId="0" applyNumberFormat="1" applyFont="1" applyFill="1" applyBorder="1" applyAlignment="1">
      <alignment horizontal="left" wrapText="1"/>
    </xf>
    <xf numFmtId="0" fontId="3" fillId="14" borderId="2" xfId="0" applyNumberFormat="1" applyFont="1" applyFill="1" applyBorder="1" applyAlignment="1">
      <alignment horizontal="left" vertical="center"/>
    </xf>
    <xf numFmtId="0" fontId="3" fillId="14" borderId="3" xfId="0" applyNumberFormat="1" applyFont="1" applyFill="1" applyBorder="1" applyAlignment="1">
      <alignment horizontal="left" vertical="center"/>
    </xf>
    <xf numFmtId="0" fontId="3" fillId="14" borderId="4" xfId="0" applyNumberFormat="1" applyFont="1" applyFill="1" applyBorder="1" applyAlignment="1">
      <alignment horizontal="left" vertical="center"/>
    </xf>
    <xf numFmtId="2" fontId="2" fillId="2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BreakPreview" topLeftCell="A13" zoomScale="85" zoomScaleNormal="100" zoomScaleSheetLayoutView="85" workbookViewId="0">
      <selection activeCell="G4" sqref="G4"/>
    </sheetView>
  </sheetViews>
  <sheetFormatPr defaultColWidth="8.88671875" defaultRowHeight="15.6" x14ac:dyDescent="0.3"/>
  <cols>
    <col min="1" max="1" width="8.88671875" style="1"/>
    <col min="2" max="2" width="19.6640625" style="1" customWidth="1"/>
    <col min="3" max="3" width="22.6640625" style="2" customWidth="1"/>
    <col min="4" max="4" width="11.6640625" style="30" customWidth="1"/>
    <col min="5" max="6" width="11.6640625" style="105" customWidth="1"/>
    <col min="7" max="7" width="13.109375" style="104" customWidth="1"/>
    <col min="8" max="8" width="42.33203125" style="100" customWidth="1"/>
    <col min="9" max="16384" width="8.88671875" style="2"/>
  </cols>
  <sheetData>
    <row r="1" spans="1:10" ht="15.75" x14ac:dyDescent="0.25">
      <c r="A1" s="150" t="s">
        <v>106</v>
      </c>
      <c r="B1" s="151"/>
      <c r="C1" s="151"/>
      <c r="D1" s="151"/>
      <c r="E1" s="151"/>
      <c r="F1" s="151"/>
      <c r="G1" s="151"/>
      <c r="H1" s="152"/>
      <c r="I1" s="9"/>
      <c r="J1" s="9"/>
    </row>
    <row r="2" spans="1:10" s="4" customFormat="1" ht="144" x14ac:dyDescent="0.3">
      <c r="A2" s="125" t="s">
        <v>29</v>
      </c>
      <c r="B2" s="125" t="s">
        <v>31</v>
      </c>
      <c r="C2" s="126" t="s">
        <v>0</v>
      </c>
      <c r="D2" s="137" t="s">
        <v>88</v>
      </c>
      <c r="E2" s="127" t="s">
        <v>90</v>
      </c>
      <c r="F2" s="128" t="s">
        <v>91</v>
      </c>
      <c r="G2" s="114" t="s">
        <v>93</v>
      </c>
      <c r="H2" s="129" t="s">
        <v>84</v>
      </c>
      <c r="I2" s="130"/>
      <c r="J2" s="130"/>
    </row>
    <row r="3" spans="1:10" ht="30" customHeight="1" x14ac:dyDescent="0.25">
      <c r="A3" s="131">
        <v>2</v>
      </c>
      <c r="B3" s="131" t="s">
        <v>32</v>
      </c>
      <c r="C3" s="9" t="s">
        <v>19</v>
      </c>
      <c r="D3" s="132">
        <v>994</v>
      </c>
      <c r="E3" s="121">
        <f>D3-22</f>
        <v>972</v>
      </c>
      <c r="F3" s="118">
        <f>E3-D3</f>
        <v>-22</v>
      </c>
      <c r="G3" s="115">
        <v>52</v>
      </c>
      <c r="H3" s="122" t="s">
        <v>81</v>
      </c>
      <c r="I3" s="9"/>
      <c r="J3" s="9"/>
    </row>
    <row r="4" spans="1:10" ht="51" customHeight="1" x14ac:dyDescent="0.3">
      <c r="A4" s="131">
        <v>1</v>
      </c>
      <c r="B4" s="131" t="s">
        <v>33</v>
      </c>
      <c r="C4" s="9" t="s">
        <v>20</v>
      </c>
      <c r="D4" s="132">
        <v>920</v>
      </c>
      <c r="E4" s="121">
        <v>909</v>
      </c>
      <c r="F4" s="118">
        <f t="shared" ref="F4:F26" si="0">E4-D4</f>
        <v>-11</v>
      </c>
      <c r="G4" s="162">
        <v>47.14</v>
      </c>
      <c r="H4" s="102" t="s">
        <v>104</v>
      </c>
      <c r="I4" s="9"/>
      <c r="J4" s="9"/>
    </row>
    <row r="5" spans="1:10" ht="30" customHeight="1" x14ac:dyDescent="0.25">
      <c r="A5" s="131">
        <v>3</v>
      </c>
      <c r="B5" s="131" t="s">
        <v>34</v>
      </c>
      <c r="C5" s="9" t="s">
        <v>7</v>
      </c>
      <c r="D5" s="132">
        <v>1057</v>
      </c>
      <c r="E5" s="121">
        <f>D5-44</f>
        <v>1013</v>
      </c>
      <c r="F5" s="118">
        <f t="shared" si="0"/>
        <v>-44</v>
      </c>
      <c r="G5" s="115">
        <v>53</v>
      </c>
      <c r="H5" s="120" t="s">
        <v>83</v>
      </c>
      <c r="I5" s="9"/>
      <c r="J5" s="9"/>
    </row>
    <row r="6" spans="1:10" ht="30" customHeight="1" x14ac:dyDescent="0.25">
      <c r="A6" s="131">
        <v>3</v>
      </c>
      <c r="B6" s="131" t="s">
        <v>35</v>
      </c>
      <c r="C6" s="9" t="s">
        <v>8</v>
      </c>
      <c r="D6" s="132">
        <v>824</v>
      </c>
      <c r="E6" s="121">
        <v>843</v>
      </c>
      <c r="F6" s="118">
        <f t="shared" si="0"/>
        <v>19</v>
      </c>
      <c r="G6" s="115">
        <v>43</v>
      </c>
      <c r="H6" s="122"/>
      <c r="I6" s="9"/>
      <c r="J6" s="9"/>
    </row>
    <row r="7" spans="1:10" ht="56.25" customHeight="1" x14ac:dyDescent="0.25">
      <c r="A7" s="131">
        <v>1</v>
      </c>
      <c r="B7" s="131" t="s">
        <v>36</v>
      </c>
      <c r="C7" s="9" t="s">
        <v>9</v>
      </c>
      <c r="D7" s="113">
        <v>313</v>
      </c>
      <c r="E7" s="112">
        <v>355</v>
      </c>
      <c r="F7" s="118">
        <f t="shared" si="0"/>
        <v>42</v>
      </c>
      <c r="G7" s="115">
        <v>27</v>
      </c>
      <c r="H7" s="102" t="s">
        <v>80</v>
      </c>
      <c r="I7" s="9"/>
      <c r="J7" s="9"/>
    </row>
    <row r="8" spans="1:10" ht="64.5" customHeight="1" x14ac:dyDescent="0.4">
      <c r="A8" s="131">
        <v>1</v>
      </c>
      <c r="B8" s="131" t="s">
        <v>37</v>
      </c>
      <c r="C8" s="9" t="s">
        <v>10</v>
      </c>
      <c r="D8" s="132">
        <v>1073</v>
      </c>
      <c r="E8" s="121">
        <f>D8-22</f>
        <v>1051</v>
      </c>
      <c r="F8" s="118">
        <f t="shared" si="0"/>
        <v>-22</v>
      </c>
      <c r="G8" s="119">
        <v>55.34</v>
      </c>
      <c r="H8" s="144" t="s">
        <v>102</v>
      </c>
      <c r="I8" s="9"/>
      <c r="J8" s="9"/>
    </row>
    <row r="9" spans="1:10" ht="47.25" customHeight="1" x14ac:dyDescent="0.25">
      <c r="A9" s="131">
        <v>3</v>
      </c>
      <c r="B9" s="131" t="s">
        <v>74</v>
      </c>
      <c r="C9" s="9" t="s">
        <v>26</v>
      </c>
      <c r="D9" s="132">
        <v>390</v>
      </c>
      <c r="E9" s="121">
        <v>396</v>
      </c>
      <c r="F9" s="118">
        <f t="shared" si="0"/>
        <v>6</v>
      </c>
      <c r="G9" s="117">
        <v>20.14</v>
      </c>
      <c r="H9" s="102" t="s">
        <v>86</v>
      </c>
      <c r="I9" s="9"/>
      <c r="J9" s="9"/>
    </row>
    <row r="10" spans="1:10" ht="99.75" customHeight="1" x14ac:dyDescent="0.25">
      <c r="A10" s="131">
        <v>4</v>
      </c>
      <c r="B10" s="131" t="s">
        <v>38</v>
      </c>
      <c r="C10" s="9" t="s">
        <v>21</v>
      </c>
      <c r="D10" s="132">
        <v>869</v>
      </c>
      <c r="E10" s="121">
        <v>885</v>
      </c>
      <c r="F10" s="118">
        <f t="shared" si="0"/>
        <v>16</v>
      </c>
      <c r="G10" s="138">
        <v>49</v>
      </c>
      <c r="H10" s="153" t="s">
        <v>98</v>
      </c>
      <c r="I10" s="154"/>
      <c r="J10" s="155"/>
    </row>
    <row r="11" spans="1:10" ht="30" customHeight="1" x14ac:dyDescent="0.25">
      <c r="A11" s="131">
        <v>2</v>
      </c>
      <c r="B11" s="131" t="s">
        <v>39</v>
      </c>
      <c r="C11" s="9" t="s">
        <v>1</v>
      </c>
      <c r="D11" s="132">
        <v>747</v>
      </c>
      <c r="E11" s="121">
        <f>D11-44</f>
        <v>703</v>
      </c>
      <c r="F11" s="118">
        <f t="shared" si="0"/>
        <v>-44</v>
      </c>
      <c r="G11" s="115">
        <v>39</v>
      </c>
      <c r="H11" s="102" t="s">
        <v>83</v>
      </c>
      <c r="I11" s="9"/>
      <c r="J11" s="9"/>
    </row>
    <row r="12" spans="1:10" ht="54.75" customHeight="1" x14ac:dyDescent="0.25">
      <c r="A12" s="131">
        <v>4</v>
      </c>
      <c r="B12" s="131" t="s">
        <v>40</v>
      </c>
      <c r="C12" s="9" t="s">
        <v>11</v>
      </c>
      <c r="D12" s="132">
        <v>364</v>
      </c>
      <c r="E12" s="121">
        <v>355</v>
      </c>
      <c r="F12" s="118">
        <f t="shared" si="0"/>
        <v>-9</v>
      </c>
      <c r="G12" s="115">
        <v>28</v>
      </c>
      <c r="H12" s="102" t="s">
        <v>95</v>
      </c>
      <c r="I12" s="9"/>
      <c r="J12" s="9"/>
    </row>
    <row r="13" spans="1:10" ht="54" customHeight="1" x14ac:dyDescent="0.3">
      <c r="A13" s="131">
        <v>3</v>
      </c>
      <c r="B13" s="131" t="s">
        <v>41</v>
      </c>
      <c r="C13" s="9" t="s">
        <v>12</v>
      </c>
      <c r="D13" s="132">
        <v>942</v>
      </c>
      <c r="E13" s="121">
        <v>953</v>
      </c>
      <c r="F13" s="118">
        <f t="shared" si="0"/>
        <v>11</v>
      </c>
      <c r="G13" s="117">
        <v>48.42</v>
      </c>
      <c r="H13" s="102" t="s">
        <v>85</v>
      </c>
      <c r="I13" s="9"/>
      <c r="J13" s="9"/>
    </row>
    <row r="14" spans="1:10" ht="81" customHeight="1" x14ac:dyDescent="0.3">
      <c r="A14" s="131">
        <v>4</v>
      </c>
      <c r="B14" s="131" t="s">
        <v>42</v>
      </c>
      <c r="C14" s="9" t="s">
        <v>13</v>
      </c>
      <c r="D14" s="132">
        <v>1292</v>
      </c>
      <c r="E14" s="121">
        <v>1262</v>
      </c>
      <c r="F14" s="118">
        <f t="shared" si="0"/>
        <v>-30</v>
      </c>
      <c r="G14" s="139">
        <v>65.28</v>
      </c>
      <c r="H14" s="153" t="s">
        <v>105</v>
      </c>
      <c r="I14" s="154"/>
      <c r="J14" s="155"/>
    </row>
    <row r="15" spans="1:10" ht="59.4" customHeight="1" x14ac:dyDescent="0.3">
      <c r="A15" s="131">
        <v>4</v>
      </c>
      <c r="B15" s="131" t="s">
        <v>43</v>
      </c>
      <c r="C15" s="9" t="s">
        <v>14</v>
      </c>
      <c r="D15" s="132">
        <v>1153</v>
      </c>
      <c r="E15" s="121">
        <v>1173</v>
      </c>
      <c r="F15" s="118">
        <f t="shared" si="0"/>
        <v>20</v>
      </c>
      <c r="G15" s="115">
        <v>60</v>
      </c>
      <c r="H15" s="120" t="s">
        <v>94</v>
      </c>
      <c r="I15" s="9"/>
      <c r="J15" s="9"/>
    </row>
    <row r="16" spans="1:10" ht="58.5" customHeight="1" x14ac:dyDescent="0.5">
      <c r="A16" s="131">
        <v>4</v>
      </c>
      <c r="B16" s="131" t="s">
        <v>44</v>
      </c>
      <c r="C16" s="9" t="s">
        <v>15</v>
      </c>
      <c r="D16" s="132">
        <v>1082</v>
      </c>
      <c r="E16" s="121">
        <v>1080</v>
      </c>
      <c r="F16" s="118">
        <f t="shared" si="0"/>
        <v>-2</v>
      </c>
      <c r="G16" s="124">
        <v>56.56</v>
      </c>
      <c r="H16" s="141" t="s">
        <v>97</v>
      </c>
      <c r="I16" s="9"/>
      <c r="J16" s="9"/>
    </row>
    <row r="17" spans="1:10" ht="30" customHeight="1" x14ac:dyDescent="0.3">
      <c r="A17" s="131">
        <v>3</v>
      </c>
      <c r="B17" s="131" t="s">
        <v>45</v>
      </c>
      <c r="C17" s="9" t="s">
        <v>2</v>
      </c>
      <c r="D17" s="132">
        <v>1173</v>
      </c>
      <c r="E17" s="121">
        <v>1135</v>
      </c>
      <c r="F17" s="118">
        <f t="shared" si="0"/>
        <v>-38</v>
      </c>
      <c r="G17" s="115">
        <v>58</v>
      </c>
      <c r="H17" s="122"/>
      <c r="I17" s="9"/>
      <c r="J17" s="9"/>
    </row>
    <row r="18" spans="1:10" ht="34.950000000000003" customHeight="1" x14ac:dyDescent="0.3">
      <c r="A18" s="131">
        <v>2</v>
      </c>
      <c r="B18" s="136" t="s">
        <v>46</v>
      </c>
      <c r="C18" s="142" t="s">
        <v>16</v>
      </c>
      <c r="D18" s="132">
        <v>1366</v>
      </c>
      <c r="E18" s="121">
        <f>D18-22</f>
        <v>1344</v>
      </c>
      <c r="F18" s="118">
        <f t="shared" si="0"/>
        <v>-22</v>
      </c>
      <c r="G18" s="143">
        <v>69.7</v>
      </c>
      <c r="H18" s="153" t="s">
        <v>101</v>
      </c>
      <c r="I18" s="154"/>
      <c r="J18" s="155"/>
    </row>
    <row r="19" spans="1:10" ht="99" customHeight="1" x14ac:dyDescent="0.3">
      <c r="A19" s="131">
        <v>3</v>
      </c>
      <c r="B19" s="131" t="s">
        <v>47</v>
      </c>
      <c r="C19" s="9" t="s">
        <v>3</v>
      </c>
      <c r="D19" s="132">
        <v>1107</v>
      </c>
      <c r="E19" s="121">
        <v>1072</v>
      </c>
      <c r="F19" s="118">
        <f t="shared" si="0"/>
        <v>-35</v>
      </c>
      <c r="G19" s="140">
        <v>55</v>
      </c>
      <c r="H19" s="156" t="s">
        <v>99</v>
      </c>
      <c r="I19" s="157"/>
      <c r="J19" s="158"/>
    </row>
    <row r="20" spans="1:10" ht="64.2" customHeight="1" x14ac:dyDescent="0.3">
      <c r="A20" s="131">
        <v>2</v>
      </c>
      <c r="B20" s="131" t="s">
        <v>49</v>
      </c>
      <c r="C20" s="9" t="s">
        <v>17</v>
      </c>
      <c r="D20" s="132">
        <v>1319</v>
      </c>
      <c r="E20" s="121">
        <v>1345</v>
      </c>
      <c r="F20" s="118">
        <f t="shared" si="0"/>
        <v>26</v>
      </c>
      <c r="G20" s="145">
        <v>69.14</v>
      </c>
      <c r="H20" s="123" t="s">
        <v>103</v>
      </c>
      <c r="I20" s="9"/>
      <c r="J20" s="9"/>
    </row>
    <row r="21" spans="1:10" ht="64.2" customHeight="1" x14ac:dyDescent="0.3">
      <c r="A21" s="131">
        <v>1</v>
      </c>
      <c r="B21" s="131" t="s">
        <v>50</v>
      </c>
      <c r="C21" s="9" t="s">
        <v>23</v>
      </c>
      <c r="D21" s="132">
        <v>189</v>
      </c>
      <c r="E21" s="121">
        <v>198</v>
      </c>
      <c r="F21" s="118">
        <f t="shared" si="0"/>
        <v>9</v>
      </c>
      <c r="G21" s="116">
        <v>13.5</v>
      </c>
      <c r="H21" s="123" t="s">
        <v>96</v>
      </c>
      <c r="I21" s="9"/>
      <c r="J21" s="9"/>
    </row>
    <row r="22" spans="1:10" ht="55.5" customHeight="1" x14ac:dyDescent="0.3">
      <c r="A22" s="131">
        <v>3</v>
      </c>
      <c r="B22" s="131" t="s">
        <v>51</v>
      </c>
      <c r="C22" s="9" t="s">
        <v>4</v>
      </c>
      <c r="D22" s="132">
        <v>1177</v>
      </c>
      <c r="E22" s="121">
        <f>D22-22</f>
        <v>1155</v>
      </c>
      <c r="F22" s="118">
        <f t="shared" si="0"/>
        <v>-22</v>
      </c>
      <c r="G22" s="139">
        <v>60.28</v>
      </c>
      <c r="H22" s="153" t="s">
        <v>100</v>
      </c>
      <c r="I22" s="154"/>
      <c r="J22" s="155"/>
    </row>
    <row r="23" spans="1:10" ht="30" customHeight="1" x14ac:dyDescent="0.3">
      <c r="A23" s="131">
        <v>1</v>
      </c>
      <c r="B23" s="131" t="s">
        <v>89</v>
      </c>
      <c r="C23" s="9" t="s">
        <v>5</v>
      </c>
      <c r="D23" s="132">
        <v>884</v>
      </c>
      <c r="E23" s="121">
        <v>867</v>
      </c>
      <c r="F23" s="118">
        <f t="shared" si="0"/>
        <v>-17</v>
      </c>
      <c r="G23" s="117">
        <v>44.58</v>
      </c>
      <c r="H23" s="159" t="s">
        <v>92</v>
      </c>
      <c r="I23" s="160"/>
      <c r="J23" s="161"/>
    </row>
    <row r="24" spans="1:10" ht="30" customHeight="1" x14ac:dyDescent="0.3">
      <c r="A24" s="131">
        <v>3</v>
      </c>
      <c r="B24" s="131" t="s">
        <v>53</v>
      </c>
      <c r="C24" s="9" t="s">
        <v>18</v>
      </c>
      <c r="D24" s="132">
        <v>898</v>
      </c>
      <c r="E24" s="121">
        <v>918</v>
      </c>
      <c r="F24" s="118">
        <f t="shared" si="0"/>
        <v>20</v>
      </c>
      <c r="G24" s="115">
        <v>50</v>
      </c>
      <c r="H24" s="122"/>
      <c r="I24" s="9"/>
      <c r="J24" s="9"/>
    </row>
    <row r="25" spans="1:10" ht="46.95" customHeight="1" x14ac:dyDescent="0.3">
      <c r="A25" s="131">
        <v>1</v>
      </c>
      <c r="B25" s="131" t="s">
        <v>82</v>
      </c>
      <c r="C25" s="9" t="s">
        <v>22</v>
      </c>
      <c r="D25" s="132">
        <v>808</v>
      </c>
      <c r="E25" s="121">
        <v>851</v>
      </c>
      <c r="F25" s="118">
        <f t="shared" si="0"/>
        <v>43</v>
      </c>
      <c r="G25" s="115">
        <v>43</v>
      </c>
      <c r="H25" s="102" t="s">
        <v>87</v>
      </c>
      <c r="I25" s="133"/>
      <c r="J25" s="134"/>
    </row>
    <row r="26" spans="1:10" x14ac:dyDescent="0.3">
      <c r="A26" s="131"/>
      <c r="B26" s="131"/>
      <c r="C26" s="135" t="s">
        <v>6</v>
      </c>
      <c r="D26" s="132">
        <f>SUM(D3:D25)</f>
        <v>20941</v>
      </c>
      <c r="E26" s="136">
        <f>SUM(E3:E25)</f>
        <v>20835</v>
      </c>
      <c r="F26" s="118">
        <f t="shared" si="0"/>
        <v>-106</v>
      </c>
      <c r="G26" s="117">
        <f>SUM(G3:G25)</f>
        <v>1107.0800000000002</v>
      </c>
      <c r="H26" s="122"/>
      <c r="I26" s="9"/>
      <c r="J26" s="9"/>
    </row>
    <row r="27" spans="1:10" x14ac:dyDescent="0.3">
      <c r="C27" s="89"/>
    </row>
    <row r="28" spans="1:10" x14ac:dyDescent="0.3">
      <c r="C28" s="109"/>
      <c r="G28" s="110"/>
    </row>
    <row r="29" spans="1:10" x14ac:dyDescent="0.3">
      <c r="C29" s="89"/>
      <c r="G29" s="107"/>
    </row>
    <row r="30" spans="1:10" ht="81" customHeight="1" x14ac:dyDescent="0.3">
      <c r="C30" s="89"/>
      <c r="G30" s="107"/>
      <c r="H30" s="101"/>
    </row>
    <row r="31" spans="1:10" x14ac:dyDescent="0.3">
      <c r="C31" s="89"/>
    </row>
    <row r="32" spans="1:10" x14ac:dyDescent="0.3">
      <c r="C32" s="89"/>
      <c r="H32" s="101"/>
      <c r="I32" s="18"/>
      <c r="J32" s="18"/>
    </row>
    <row r="33" spans="1:9" x14ac:dyDescent="0.3">
      <c r="C33" s="89"/>
    </row>
    <row r="34" spans="1:9" x14ac:dyDescent="0.3">
      <c r="C34" s="89"/>
    </row>
    <row r="35" spans="1:9" ht="23.25" customHeight="1" x14ac:dyDescent="0.3">
      <c r="C35" s="108"/>
    </row>
    <row r="36" spans="1:9" s="19" customFormat="1" ht="16.95" customHeight="1" x14ac:dyDescent="0.3">
      <c r="A36" s="18"/>
      <c r="B36" s="18"/>
      <c r="C36" s="146"/>
      <c r="D36" s="147"/>
      <c r="E36" s="106"/>
      <c r="F36" s="106"/>
      <c r="G36" s="103"/>
      <c r="H36" s="101"/>
      <c r="I36" s="18"/>
    </row>
    <row r="37" spans="1:9" x14ac:dyDescent="0.3">
      <c r="C37" s="30"/>
    </row>
    <row r="38" spans="1:9" x14ac:dyDescent="0.3">
      <c r="A38" s="20"/>
      <c r="B38" s="20"/>
      <c r="C38" s="148"/>
      <c r="D38" s="149"/>
      <c r="E38" s="149"/>
      <c r="F38" s="111"/>
    </row>
    <row r="39" spans="1:9" x14ac:dyDescent="0.3">
      <c r="C39" s="30"/>
    </row>
    <row r="40" spans="1:9" x14ac:dyDescent="0.3">
      <c r="C40" s="30"/>
    </row>
  </sheetData>
  <autoFilter ref="A2:I40"/>
  <mergeCells count="9">
    <mergeCell ref="C36:D36"/>
    <mergeCell ref="C38:E38"/>
    <mergeCell ref="A1:H1"/>
    <mergeCell ref="H10:J10"/>
    <mergeCell ref="H19:J19"/>
    <mergeCell ref="H22:J22"/>
    <mergeCell ref="H23:J23"/>
    <mergeCell ref="H14:J14"/>
    <mergeCell ref="H18:J18"/>
  </mergeCells>
  <printOptions horizontalCentered="1"/>
  <pageMargins left="0.7" right="0.7" top="0.75" bottom="0.75" header="0.3" footer="0.3"/>
  <pageSetup scale="56" fitToHeight="0" orientation="portrait" r:id="rId1"/>
  <rowBreaks count="1" manualBreakCount="1">
    <brk id="16" max="9" man="1"/>
  </rowBreaks>
  <colBreaks count="1" manualBreakCount="1">
    <brk id="8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view="pageBreakPreview" zoomScale="60" zoomScaleNormal="100" workbookViewId="0">
      <selection activeCell="F20" sqref="F20"/>
    </sheetView>
  </sheetViews>
  <sheetFormatPr defaultColWidth="9.109375" defaultRowHeight="18" x14ac:dyDescent="0.35"/>
  <cols>
    <col min="1" max="1" width="9.109375" style="43"/>
    <col min="2" max="2" width="18.5546875" style="43" customWidth="1"/>
    <col min="3" max="3" width="16.44140625" style="43" customWidth="1"/>
    <col min="4" max="4" width="11.5546875" style="43" customWidth="1"/>
    <col min="5" max="5" width="10.88671875" style="43" customWidth="1"/>
    <col min="6" max="9" width="9.109375" style="43"/>
    <col min="10" max="10" width="13.5546875" style="43" customWidth="1"/>
    <col min="11" max="11" width="9.109375" style="43"/>
    <col min="12" max="13" width="9.109375" style="69"/>
    <col min="14" max="14" width="9.109375" style="79"/>
    <col min="15" max="19" width="9.109375" style="46"/>
    <col min="20" max="20" width="9.109375" style="42"/>
    <col min="21" max="21" width="9.109375" style="82"/>
    <col min="22" max="16384" width="9.109375" style="43"/>
  </cols>
  <sheetData>
    <row r="1" spans="1:21" s="41" customFormat="1" ht="244.5" customHeight="1" x14ac:dyDescent="0.3">
      <c r="A1" s="34" t="s">
        <v>29</v>
      </c>
      <c r="B1" s="35" t="s">
        <v>55</v>
      </c>
      <c r="C1" s="36" t="s">
        <v>24</v>
      </c>
      <c r="D1" s="34" t="s">
        <v>25</v>
      </c>
      <c r="E1" s="37" t="s">
        <v>56</v>
      </c>
      <c r="F1" s="38" t="s">
        <v>57</v>
      </c>
      <c r="G1" s="40" t="s">
        <v>59</v>
      </c>
      <c r="H1" s="39" t="s">
        <v>58</v>
      </c>
      <c r="I1" s="13" t="s">
        <v>60</v>
      </c>
      <c r="J1" s="73" t="s">
        <v>62</v>
      </c>
      <c r="K1" s="49" t="s">
        <v>61</v>
      </c>
      <c r="L1" s="75" t="s">
        <v>69</v>
      </c>
      <c r="M1" s="77" t="s">
        <v>70</v>
      </c>
      <c r="N1" s="80" t="s">
        <v>72</v>
      </c>
      <c r="O1" s="72" t="s">
        <v>63</v>
      </c>
      <c r="P1" s="70" t="s">
        <v>64</v>
      </c>
      <c r="Q1" s="74" t="s">
        <v>65</v>
      </c>
      <c r="R1" s="71" t="s">
        <v>66</v>
      </c>
      <c r="S1" s="76" t="s">
        <v>67</v>
      </c>
      <c r="T1" s="59" t="s">
        <v>68</v>
      </c>
      <c r="U1" s="81" t="s">
        <v>71</v>
      </c>
    </row>
    <row r="2" spans="1:21" ht="35.1" customHeight="1" x14ac:dyDescent="0.3">
      <c r="A2" s="22">
        <v>2</v>
      </c>
      <c r="B2" s="30" t="s">
        <v>32</v>
      </c>
      <c r="C2" s="2" t="s">
        <v>19</v>
      </c>
      <c r="D2" s="1">
        <v>1007</v>
      </c>
      <c r="E2" s="5">
        <f>((D2)*5)/(6*20)</f>
        <v>41.958333333333336</v>
      </c>
      <c r="F2" s="6">
        <f t="shared" ref="F2:F7" si="0">((D2)*3)/(6*30)</f>
        <v>16.783333333333335</v>
      </c>
      <c r="G2" s="25">
        <v>0</v>
      </c>
      <c r="H2" s="7">
        <v>0.14299999999999999</v>
      </c>
      <c r="I2" s="45">
        <f>ROUNDUP(SUM(E2:F2),0)</f>
        <v>59</v>
      </c>
      <c r="J2" s="62">
        <v>53</v>
      </c>
      <c r="K2" s="58">
        <f t="shared" ref="K2:K7" si="1">I2-J2</f>
        <v>6</v>
      </c>
      <c r="L2" s="68">
        <v>3</v>
      </c>
      <c r="M2" s="68">
        <f t="shared" ref="M2:M7" si="2">K2-L2</f>
        <v>3</v>
      </c>
      <c r="N2" s="78"/>
      <c r="O2" s="50">
        <v>54</v>
      </c>
      <c r="P2" s="46">
        <v>59</v>
      </c>
      <c r="Q2" s="57">
        <v>5</v>
      </c>
      <c r="R2" s="46">
        <v>3</v>
      </c>
      <c r="S2" s="46">
        <v>2</v>
      </c>
      <c r="T2" s="47">
        <v>59</v>
      </c>
      <c r="U2" s="83">
        <f t="shared" ref="U2:U7" si="3">I2-T2</f>
        <v>0</v>
      </c>
    </row>
    <row r="3" spans="1:21" ht="35.1" customHeight="1" x14ac:dyDescent="0.3">
      <c r="A3" s="21">
        <v>1</v>
      </c>
      <c r="B3" s="30" t="s">
        <v>33</v>
      </c>
      <c r="C3" s="2" t="s">
        <v>20</v>
      </c>
      <c r="D3" s="1">
        <v>909</v>
      </c>
      <c r="E3" s="5">
        <f t="shared" ref="E3:E7" si="4">((D3)*5)/(6*21)</f>
        <v>36.071428571428569</v>
      </c>
      <c r="F3" s="6">
        <f t="shared" si="0"/>
        <v>15.15</v>
      </c>
      <c r="G3" s="25">
        <v>0</v>
      </c>
      <c r="H3" s="7">
        <v>0.14299999999999999</v>
      </c>
      <c r="I3" s="45">
        <f>ROUNDUP(SUM(E3:F3),0)</f>
        <v>52</v>
      </c>
      <c r="J3" s="63">
        <v>46</v>
      </c>
      <c r="K3" s="14">
        <f t="shared" si="1"/>
        <v>6</v>
      </c>
      <c r="L3" s="68">
        <v>3</v>
      </c>
      <c r="M3" s="68">
        <f t="shared" si="2"/>
        <v>3</v>
      </c>
      <c r="N3" s="78"/>
      <c r="O3" s="61">
        <v>53</v>
      </c>
      <c r="P3" s="46">
        <v>59</v>
      </c>
      <c r="Q3" s="46">
        <v>6</v>
      </c>
      <c r="R3" s="46">
        <v>4</v>
      </c>
      <c r="S3" s="46">
        <v>2</v>
      </c>
      <c r="T3" s="47">
        <v>59</v>
      </c>
      <c r="U3" s="83">
        <f t="shared" si="3"/>
        <v>-7</v>
      </c>
    </row>
    <row r="4" spans="1:21" ht="35.1" customHeight="1" x14ac:dyDescent="0.3">
      <c r="A4" s="24">
        <v>4</v>
      </c>
      <c r="B4" s="30" t="s">
        <v>38</v>
      </c>
      <c r="C4" s="2" t="s">
        <v>21</v>
      </c>
      <c r="D4" s="1">
        <v>904</v>
      </c>
      <c r="E4" s="5">
        <f>((D4)*5)/(6*20)</f>
        <v>37.666666666666664</v>
      </c>
      <c r="F4" s="6">
        <f t="shared" si="0"/>
        <v>15.066666666666666</v>
      </c>
      <c r="G4" s="25">
        <v>0</v>
      </c>
      <c r="H4" s="7">
        <v>0.14299999999999999</v>
      </c>
      <c r="I4" s="45">
        <f t="shared" ref="I4:I7" si="5">ROUNDUP(SUM(E4:F4),0)</f>
        <v>53</v>
      </c>
      <c r="J4" s="64">
        <v>48</v>
      </c>
      <c r="K4" s="52">
        <f t="shared" si="1"/>
        <v>5</v>
      </c>
      <c r="L4" s="68">
        <v>3</v>
      </c>
      <c r="M4" s="68">
        <f t="shared" si="2"/>
        <v>2</v>
      </c>
      <c r="N4" s="78"/>
      <c r="O4" s="56">
        <v>56</v>
      </c>
      <c r="P4" s="46">
        <v>63</v>
      </c>
      <c r="Q4" s="51">
        <v>7</v>
      </c>
      <c r="R4" s="46">
        <v>4</v>
      </c>
      <c r="S4" s="46">
        <v>3</v>
      </c>
      <c r="T4" s="47">
        <v>63</v>
      </c>
      <c r="U4" s="84">
        <f t="shared" si="3"/>
        <v>-10</v>
      </c>
    </row>
    <row r="5" spans="1:21" ht="35.1" customHeight="1" x14ac:dyDescent="0.3">
      <c r="A5" s="23">
        <v>3</v>
      </c>
      <c r="B5" s="30" t="s">
        <v>47</v>
      </c>
      <c r="C5" s="2" t="s">
        <v>3</v>
      </c>
      <c r="D5" s="1">
        <v>1072</v>
      </c>
      <c r="E5" s="5">
        <f t="shared" si="4"/>
        <v>42.539682539682538</v>
      </c>
      <c r="F5" s="6">
        <f t="shared" si="0"/>
        <v>17.866666666666667</v>
      </c>
      <c r="G5" s="25">
        <v>2</v>
      </c>
      <c r="H5" s="7">
        <v>0.14299999999999999</v>
      </c>
      <c r="I5" s="45">
        <f t="shared" si="5"/>
        <v>61</v>
      </c>
      <c r="J5" s="65">
        <v>54</v>
      </c>
      <c r="K5" s="14">
        <f t="shared" si="1"/>
        <v>7</v>
      </c>
      <c r="L5" s="68">
        <v>3</v>
      </c>
      <c r="M5" s="68">
        <f t="shared" si="2"/>
        <v>4</v>
      </c>
      <c r="N5" s="78"/>
      <c r="O5" s="60">
        <v>56</v>
      </c>
      <c r="P5" s="46">
        <v>63</v>
      </c>
      <c r="Q5" s="46">
        <v>7</v>
      </c>
      <c r="R5" s="46">
        <v>4</v>
      </c>
      <c r="S5" s="46">
        <v>3</v>
      </c>
      <c r="T5" s="47">
        <v>63</v>
      </c>
      <c r="U5" s="83">
        <f t="shared" si="3"/>
        <v>-2</v>
      </c>
    </row>
    <row r="6" spans="1:21" ht="35.1" customHeight="1" x14ac:dyDescent="0.3">
      <c r="A6" s="21">
        <v>1</v>
      </c>
      <c r="B6" s="30" t="s">
        <v>54</v>
      </c>
      <c r="C6" s="2" t="s">
        <v>22</v>
      </c>
      <c r="D6" s="1">
        <v>873</v>
      </c>
      <c r="E6" s="5">
        <f t="shared" si="4"/>
        <v>34.642857142857146</v>
      </c>
      <c r="F6" s="6">
        <f t="shared" si="0"/>
        <v>14.55</v>
      </c>
      <c r="G6" s="25">
        <v>2</v>
      </c>
      <c r="H6" s="7">
        <v>0.28599999999999998</v>
      </c>
      <c r="I6" s="45">
        <f t="shared" si="5"/>
        <v>50</v>
      </c>
      <c r="J6" s="66">
        <v>44</v>
      </c>
      <c r="K6" s="54">
        <f t="shared" si="1"/>
        <v>6</v>
      </c>
      <c r="L6" s="68">
        <v>3</v>
      </c>
      <c r="M6" s="68">
        <f t="shared" si="2"/>
        <v>3</v>
      </c>
      <c r="N6" s="78"/>
      <c r="O6" s="57">
        <v>46</v>
      </c>
      <c r="P6" s="46">
        <v>53</v>
      </c>
      <c r="Q6" s="53">
        <v>7</v>
      </c>
      <c r="R6" s="46">
        <v>4</v>
      </c>
      <c r="S6" s="46">
        <v>3</v>
      </c>
      <c r="T6" s="47">
        <v>53</v>
      </c>
      <c r="U6" s="83">
        <f t="shared" si="3"/>
        <v>-3</v>
      </c>
    </row>
    <row r="7" spans="1:21" ht="35.1" customHeight="1" x14ac:dyDescent="0.3">
      <c r="A7" s="1">
        <v>2</v>
      </c>
      <c r="B7" s="30" t="s">
        <v>39</v>
      </c>
      <c r="C7" s="2" t="s">
        <v>28</v>
      </c>
      <c r="D7" s="1">
        <v>817</v>
      </c>
      <c r="E7" s="5">
        <f t="shared" si="4"/>
        <v>32.420634920634917</v>
      </c>
      <c r="F7" s="6">
        <f t="shared" si="0"/>
        <v>13.616666666666667</v>
      </c>
      <c r="G7" s="25">
        <v>2</v>
      </c>
      <c r="H7" s="7">
        <v>0.28599999999999998</v>
      </c>
      <c r="I7" s="45">
        <f t="shared" si="5"/>
        <v>47</v>
      </c>
      <c r="J7" s="67">
        <v>41</v>
      </c>
      <c r="K7" s="14">
        <f t="shared" si="1"/>
        <v>6</v>
      </c>
      <c r="L7" s="68">
        <v>3</v>
      </c>
      <c r="M7" s="68">
        <f t="shared" si="2"/>
        <v>3</v>
      </c>
      <c r="N7" s="78"/>
      <c r="O7" s="55">
        <v>44</v>
      </c>
      <c r="P7" s="46">
        <v>50</v>
      </c>
      <c r="Q7" s="46">
        <v>6</v>
      </c>
      <c r="R7" s="46">
        <v>4</v>
      </c>
      <c r="S7" s="46">
        <v>2</v>
      </c>
      <c r="T7" s="47">
        <v>50</v>
      </c>
      <c r="U7" s="83">
        <f t="shared" si="3"/>
        <v>-3</v>
      </c>
    </row>
    <row r="8" spans="1:21" ht="18.75" x14ac:dyDescent="0.3">
      <c r="A8" s="1"/>
      <c r="B8" s="30"/>
      <c r="C8" s="10" t="s">
        <v>6</v>
      </c>
      <c r="D8" s="11">
        <f>SUM(D2:D7)</f>
        <v>5582</v>
      </c>
      <c r="E8" s="15">
        <f t="shared" ref="E8:K8" si="6">SUM(E2:E6)</f>
        <v>192.87896825396822</v>
      </c>
      <c r="F8" s="16">
        <f t="shared" si="6"/>
        <v>79.416666666666671</v>
      </c>
      <c r="G8" s="26">
        <f>SUM(G2:G7)</f>
        <v>6</v>
      </c>
      <c r="H8" s="12">
        <f>SUM(H2:H7)</f>
        <v>1.1439999999999999</v>
      </c>
      <c r="I8" s="44">
        <f t="shared" si="6"/>
        <v>275</v>
      </c>
      <c r="J8" s="17">
        <f>SUM(J2:J7)</f>
        <v>286</v>
      </c>
      <c r="K8" s="48">
        <f t="shared" si="6"/>
        <v>30</v>
      </c>
      <c r="L8" s="68">
        <f>SUM(L2:L7)</f>
        <v>18</v>
      </c>
      <c r="M8" s="68">
        <f>SUM(M2:M7)</f>
        <v>18</v>
      </c>
      <c r="N8" s="78"/>
      <c r="O8" s="46">
        <f t="shared" ref="O8:T8" si="7">SUM(O2:O7)</f>
        <v>309</v>
      </c>
      <c r="P8" s="46">
        <f t="shared" si="7"/>
        <v>347</v>
      </c>
      <c r="Q8" s="46">
        <f t="shared" si="7"/>
        <v>38</v>
      </c>
      <c r="R8" s="46">
        <f t="shared" si="7"/>
        <v>23</v>
      </c>
      <c r="S8" s="46">
        <f t="shared" si="7"/>
        <v>15</v>
      </c>
      <c r="T8" s="42">
        <f t="shared" si="7"/>
        <v>347</v>
      </c>
      <c r="U8" s="84"/>
    </row>
  </sheetData>
  <pageMargins left="0.7" right="0.7" top="0.75" bottom="0.75" header="0.3" footer="0.3"/>
  <pageSetup scale="56" orientation="landscape" r:id="rId1"/>
  <rowBreaks count="6" manualBreakCount="6">
    <brk id="2" max="16383" man="1"/>
    <brk id="3" max="16383" man="1"/>
    <brk id="4" max="16383" man="1"/>
    <brk id="5" max="16383" man="1"/>
    <brk id="6" max="16383" man="1"/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BreakPreview" zoomScale="60" zoomScaleNormal="100" workbookViewId="0">
      <selection activeCell="G10" sqref="G10:H10"/>
    </sheetView>
  </sheetViews>
  <sheetFormatPr defaultRowHeight="14.4" x14ac:dyDescent="0.3"/>
  <cols>
    <col min="2" max="2" width="21.33203125" customWidth="1"/>
    <col min="3" max="3" width="22" customWidth="1"/>
    <col min="4" max="4" width="9.109375" customWidth="1"/>
    <col min="5" max="5" width="7.33203125" customWidth="1"/>
    <col min="6" max="6" width="7.44140625" customWidth="1"/>
    <col min="7" max="7" width="22" customWidth="1"/>
    <col min="8" max="8" width="8.88671875" style="98"/>
  </cols>
  <sheetData>
    <row r="1" spans="1:10" ht="223.95" customHeight="1" x14ac:dyDescent="0.3">
      <c r="A1" s="4" t="s">
        <v>29</v>
      </c>
      <c r="B1" s="31" t="s">
        <v>31</v>
      </c>
      <c r="C1" s="3" t="s">
        <v>0</v>
      </c>
      <c r="D1" s="3" t="s">
        <v>77</v>
      </c>
      <c r="E1" s="3" t="s">
        <v>78</v>
      </c>
      <c r="F1" s="3" t="s">
        <v>79</v>
      </c>
      <c r="G1" s="3" t="s">
        <v>76</v>
      </c>
      <c r="H1" s="96" t="s">
        <v>25</v>
      </c>
      <c r="I1" s="4" t="s">
        <v>75</v>
      </c>
      <c r="J1" s="4"/>
    </row>
    <row r="2" spans="1:10" ht="15.75" x14ac:dyDescent="0.25">
      <c r="A2" s="22">
        <v>2</v>
      </c>
      <c r="B2" s="30" t="s">
        <v>32</v>
      </c>
      <c r="C2" s="2" t="s">
        <v>19</v>
      </c>
      <c r="D2" s="2"/>
      <c r="E2" s="2"/>
      <c r="F2" s="2"/>
      <c r="G2" s="2"/>
      <c r="H2" s="85">
        <v>1007</v>
      </c>
      <c r="I2" s="8">
        <v>53</v>
      </c>
      <c r="J2" s="2"/>
    </row>
    <row r="3" spans="1:10" ht="15.75" x14ac:dyDescent="0.25">
      <c r="A3" s="21">
        <v>1</v>
      </c>
      <c r="B3" s="30" t="s">
        <v>33</v>
      </c>
      <c r="C3" s="2" t="s">
        <v>20</v>
      </c>
      <c r="D3" s="2"/>
      <c r="E3" s="2"/>
      <c r="F3" s="2"/>
      <c r="G3" s="2"/>
      <c r="H3" s="85">
        <v>909</v>
      </c>
      <c r="I3" s="8">
        <v>46</v>
      </c>
      <c r="J3" s="2"/>
    </row>
    <row r="4" spans="1:10" ht="15.75" x14ac:dyDescent="0.25">
      <c r="A4" s="27"/>
      <c r="B4" s="30" t="s">
        <v>73</v>
      </c>
      <c r="C4" s="28" t="s">
        <v>30</v>
      </c>
      <c r="D4" s="28"/>
      <c r="E4" s="28"/>
      <c r="F4" s="28"/>
      <c r="G4" s="28"/>
      <c r="H4" s="85">
        <v>0</v>
      </c>
      <c r="I4" s="29"/>
      <c r="J4" s="28"/>
    </row>
    <row r="5" spans="1:10" ht="15.75" x14ac:dyDescent="0.25">
      <c r="A5" s="23">
        <v>3</v>
      </c>
      <c r="B5" s="30" t="s">
        <v>34</v>
      </c>
      <c r="C5" s="2" t="s">
        <v>7</v>
      </c>
      <c r="D5" s="2"/>
      <c r="E5" s="2"/>
      <c r="F5" s="2"/>
      <c r="G5" s="2"/>
      <c r="H5" s="85">
        <v>1081</v>
      </c>
      <c r="I5" s="8">
        <v>55</v>
      </c>
      <c r="J5" s="2"/>
    </row>
    <row r="6" spans="1:10" ht="15.75" x14ac:dyDescent="0.25">
      <c r="A6" s="23">
        <v>3</v>
      </c>
      <c r="B6" s="30" t="s">
        <v>35</v>
      </c>
      <c r="C6" s="2" t="s">
        <v>8</v>
      </c>
      <c r="D6" s="2"/>
      <c r="E6" s="2"/>
      <c r="F6" s="2"/>
      <c r="G6" s="2"/>
      <c r="H6" s="85">
        <v>843</v>
      </c>
      <c r="I6" s="8">
        <v>43</v>
      </c>
      <c r="J6" s="2"/>
    </row>
    <row r="7" spans="1:10" ht="15.75" x14ac:dyDescent="0.25">
      <c r="A7" s="21">
        <v>1</v>
      </c>
      <c r="B7" s="30" t="s">
        <v>36</v>
      </c>
      <c r="C7" s="9" t="s">
        <v>9</v>
      </c>
      <c r="D7" s="9"/>
      <c r="E7" s="9"/>
      <c r="F7" s="9"/>
      <c r="G7" s="9"/>
      <c r="H7" s="85">
        <v>350</v>
      </c>
      <c r="I7" s="8">
        <v>25</v>
      </c>
      <c r="J7" s="2"/>
    </row>
    <row r="8" spans="1:10" ht="15.75" x14ac:dyDescent="0.25">
      <c r="A8" s="21">
        <v>1</v>
      </c>
      <c r="B8" s="30" t="s">
        <v>37</v>
      </c>
      <c r="C8" s="2" t="s">
        <v>10</v>
      </c>
      <c r="D8" s="2"/>
      <c r="E8" s="2"/>
      <c r="F8" s="2"/>
      <c r="G8" s="2"/>
      <c r="H8" s="85">
        <v>1086</v>
      </c>
      <c r="I8" s="8">
        <v>55</v>
      </c>
      <c r="J8" s="2"/>
    </row>
    <row r="9" spans="1:10" ht="15.75" x14ac:dyDescent="0.25">
      <c r="A9" s="23">
        <v>3</v>
      </c>
      <c r="B9" s="30" t="s">
        <v>74</v>
      </c>
      <c r="C9" s="2" t="s">
        <v>26</v>
      </c>
      <c r="D9" s="2"/>
      <c r="E9" s="2"/>
      <c r="F9" s="2"/>
      <c r="G9" s="2"/>
      <c r="H9" s="85">
        <v>396</v>
      </c>
      <c r="I9" s="8">
        <v>20</v>
      </c>
      <c r="J9" s="2"/>
    </row>
    <row r="10" spans="1:10" ht="15.75" x14ac:dyDescent="0.25">
      <c r="A10" s="24">
        <v>4</v>
      </c>
      <c r="B10" s="30" t="s">
        <v>38</v>
      </c>
      <c r="C10" s="2" t="s">
        <v>21</v>
      </c>
      <c r="D10" s="2"/>
      <c r="E10" s="2"/>
      <c r="F10" s="2"/>
      <c r="G10" s="2"/>
      <c r="H10" s="85">
        <v>907</v>
      </c>
      <c r="I10" s="8">
        <v>49</v>
      </c>
      <c r="J10" s="86"/>
    </row>
    <row r="11" spans="1:10" ht="15.75" x14ac:dyDescent="0.25">
      <c r="A11" s="22">
        <v>2</v>
      </c>
      <c r="B11" s="30" t="s">
        <v>39</v>
      </c>
      <c r="C11" s="2" t="s">
        <v>1</v>
      </c>
      <c r="D11" s="2"/>
      <c r="E11" s="2"/>
      <c r="F11" s="2"/>
      <c r="G11" s="2"/>
      <c r="H11" s="85">
        <v>817</v>
      </c>
      <c r="I11" s="8">
        <v>41</v>
      </c>
      <c r="J11" s="2"/>
    </row>
    <row r="12" spans="1:10" ht="15.75" x14ac:dyDescent="0.25">
      <c r="A12" s="24">
        <v>4</v>
      </c>
      <c r="B12" s="30" t="s">
        <v>40</v>
      </c>
      <c r="C12" s="9" t="s">
        <v>11</v>
      </c>
      <c r="D12" s="9"/>
      <c r="E12" s="9"/>
      <c r="F12" s="9"/>
      <c r="G12" s="9"/>
      <c r="H12" s="85">
        <v>355</v>
      </c>
      <c r="I12" s="8">
        <v>25</v>
      </c>
      <c r="J12" s="2"/>
    </row>
    <row r="13" spans="1:10" ht="15.75" x14ac:dyDescent="0.25">
      <c r="A13" s="23">
        <v>3</v>
      </c>
      <c r="B13" s="30" t="s">
        <v>41</v>
      </c>
      <c r="C13" s="2" t="s">
        <v>12</v>
      </c>
      <c r="D13" s="2"/>
      <c r="E13" s="2"/>
      <c r="F13" s="2"/>
      <c r="G13" s="2"/>
      <c r="H13" s="85">
        <v>953</v>
      </c>
      <c r="I13" s="8">
        <v>48</v>
      </c>
      <c r="J13" s="2"/>
    </row>
    <row r="14" spans="1:10" ht="15.75" x14ac:dyDescent="0.25">
      <c r="A14" s="24">
        <v>4</v>
      </c>
      <c r="B14" s="30" t="s">
        <v>42</v>
      </c>
      <c r="C14" s="2" t="s">
        <v>13</v>
      </c>
      <c r="D14" s="2"/>
      <c r="E14" s="2"/>
      <c r="F14" s="2"/>
      <c r="G14" s="2"/>
      <c r="H14" s="85">
        <v>1262</v>
      </c>
      <c r="I14" s="8">
        <v>64</v>
      </c>
      <c r="J14" s="2"/>
    </row>
    <row r="15" spans="1:10" ht="15.75" x14ac:dyDescent="0.25">
      <c r="A15" s="24">
        <v>4</v>
      </c>
      <c r="B15" s="30" t="s">
        <v>43</v>
      </c>
      <c r="C15" s="2" t="s">
        <v>14</v>
      </c>
      <c r="D15" s="2"/>
      <c r="E15" s="2"/>
      <c r="F15" s="2"/>
      <c r="G15" s="2"/>
      <c r="H15" s="85">
        <v>1239</v>
      </c>
      <c r="I15" s="8">
        <v>63</v>
      </c>
      <c r="J15" s="2"/>
    </row>
    <row r="16" spans="1:10" ht="15.75" x14ac:dyDescent="0.25">
      <c r="A16" s="24">
        <v>4</v>
      </c>
      <c r="B16" s="30" t="s">
        <v>44</v>
      </c>
      <c r="C16" s="2" t="s">
        <v>15</v>
      </c>
      <c r="D16" s="2"/>
      <c r="E16" s="2"/>
      <c r="F16" s="2"/>
      <c r="G16" s="2"/>
      <c r="H16" s="85">
        <v>1080</v>
      </c>
      <c r="I16" s="8">
        <v>56</v>
      </c>
      <c r="J16" s="2"/>
    </row>
    <row r="17" spans="1:10" ht="15.75" x14ac:dyDescent="0.25">
      <c r="A17" s="23">
        <v>3</v>
      </c>
      <c r="B17" s="30" t="s">
        <v>45</v>
      </c>
      <c r="C17" s="2" t="s">
        <v>2</v>
      </c>
      <c r="D17" s="2"/>
      <c r="E17" s="2"/>
      <c r="F17" s="2"/>
      <c r="G17" s="2"/>
      <c r="H17" s="85">
        <v>1135</v>
      </c>
      <c r="I17" s="8">
        <v>58</v>
      </c>
      <c r="J17" s="2"/>
    </row>
    <row r="18" spans="1:10" ht="15.75" x14ac:dyDescent="0.25">
      <c r="A18" s="22">
        <v>2</v>
      </c>
      <c r="B18" s="30" t="s">
        <v>46</v>
      </c>
      <c r="C18" s="2" t="s">
        <v>16</v>
      </c>
      <c r="D18" s="2"/>
      <c r="E18" s="2"/>
      <c r="F18" s="2"/>
      <c r="G18" s="2"/>
      <c r="H18" s="85">
        <v>1375</v>
      </c>
      <c r="I18" s="8">
        <v>70</v>
      </c>
      <c r="J18" s="2"/>
    </row>
    <row r="19" spans="1:10" ht="15.75" x14ac:dyDescent="0.25">
      <c r="A19" s="23">
        <v>3</v>
      </c>
      <c r="B19" s="30" t="s">
        <v>47</v>
      </c>
      <c r="C19" s="2" t="s">
        <v>3</v>
      </c>
      <c r="D19" s="2"/>
      <c r="E19" s="2"/>
      <c r="F19" s="2"/>
      <c r="G19" s="2"/>
      <c r="H19" s="85">
        <v>1072</v>
      </c>
      <c r="I19" s="8">
        <v>54</v>
      </c>
      <c r="J19" s="2"/>
    </row>
    <row r="20" spans="1:10" ht="15.75" x14ac:dyDescent="0.25">
      <c r="A20" s="24">
        <v>4</v>
      </c>
      <c r="B20" s="30" t="s">
        <v>48</v>
      </c>
      <c r="C20" s="2" t="s">
        <v>27</v>
      </c>
      <c r="D20" s="2"/>
      <c r="E20" s="2"/>
      <c r="F20" s="2"/>
      <c r="G20" s="2"/>
      <c r="H20" s="85">
        <v>75</v>
      </c>
      <c r="I20" s="8">
        <v>4</v>
      </c>
      <c r="J20" s="2"/>
    </row>
    <row r="21" spans="1:10" ht="15.75" x14ac:dyDescent="0.25">
      <c r="A21" s="22">
        <v>2</v>
      </c>
      <c r="B21" s="30" t="s">
        <v>49</v>
      </c>
      <c r="C21" s="2" t="s">
        <v>17</v>
      </c>
      <c r="D21" s="2"/>
      <c r="E21" s="2"/>
      <c r="F21" s="2"/>
      <c r="G21" s="2"/>
      <c r="H21" s="85">
        <v>1389</v>
      </c>
      <c r="I21" s="8">
        <v>71</v>
      </c>
      <c r="J21" s="2"/>
    </row>
    <row r="22" spans="1:10" ht="15.75" x14ac:dyDescent="0.25">
      <c r="A22" s="21">
        <v>1</v>
      </c>
      <c r="B22" s="30" t="s">
        <v>50</v>
      </c>
      <c r="C22" s="9" t="s">
        <v>23</v>
      </c>
      <c r="D22" s="9"/>
      <c r="E22" s="9"/>
      <c r="F22" s="9"/>
      <c r="G22" s="9"/>
      <c r="H22" s="85">
        <v>198</v>
      </c>
      <c r="I22" s="8">
        <v>13</v>
      </c>
      <c r="J22" s="2"/>
    </row>
    <row r="23" spans="1:10" ht="15.75" x14ac:dyDescent="0.25">
      <c r="A23" s="23">
        <v>3</v>
      </c>
      <c r="B23" s="30" t="s">
        <v>51</v>
      </c>
      <c r="C23" s="2" t="s">
        <v>4</v>
      </c>
      <c r="D23" s="2"/>
      <c r="E23" s="2"/>
      <c r="F23" s="2"/>
      <c r="G23" s="2"/>
      <c r="H23" s="85">
        <v>1206</v>
      </c>
      <c r="I23" s="8">
        <v>61</v>
      </c>
      <c r="J23" s="2"/>
    </row>
    <row r="24" spans="1:10" ht="15.75" x14ac:dyDescent="0.25">
      <c r="A24" s="21">
        <v>1</v>
      </c>
      <c r="B24" s="30" t="s">
        <v>52</v>
      </c>
      <c r="C24" s="2" t="s">
        <v>5</v>
      </c>
      <c r="D24" s="2"/>
      <c r="E24" s="2"/>
      <c r="F24" s="2"/>
      <c r="G24" s="2"/>
      <c r="H24" s="85">
        <v>867</v>
      </c>
      <c r="I24" s="8">
        <v>44</v>
      </c>
      <c r="J24" s="2"/>
    </row>
    <row r="25" spans="1:10" ht="15.75" x14ac:dyDescent="0.25">
      <c r="A25" s="23">
        <v>3</v>
      </c>
      <c r="B25" s="30" t="s">
        <v>53</v>
      </c>
      <c r="C25" s="2" t="s">
        <v>18</v>
      </c>
      <c r="D25" s="2"/>
      <c r="E25" s="2"/>
      <c r="F25" s="2"/>
      <c r="G25" s="2"/>
      <c r="H25" s="85">
        <v>918</v>
      </c>
      <c r="I25" s="8">
        <v>50</v>
      </c>
      <c r="J25" s="2"/>
    </row>
    <row r="26" spans="1:10" ht="15.75" x14ac:dyDescent="0.25">
      <c r="A26" s="21">
        <v>1</v>
      </c>
      <c r="B26" s="30" t="s">
        <v>54</v>
      </c>
      <c r="C26" s="2" t="s">
        <v>22</v>
      </c>
      <c r="D26" s="2"/>
      <c r="E26" s="2"/>
      <c r="F26" s="2"/>
      <c r="G26" s="2"/>
      <c r="H26" s="85">
        <v>873</v>
      </c>
      <c r="I26" s="8">
        <v>44</v>
      </c>
      <c r="J26" s="2"/>
    </row>
    <row r="27" spans="1:10" ht="15.75" x14ac:dyDescent="0.25">
      <c r="A27" s="1"/>
      <c r="B27" s="30"/>
      <c r="C27" s="10" t="s">
        <v>6</v>
      </c>
      <c r="D27" s="10"/>
      <c r="E27" s="10"/>
      <c r="F27" s="10"/>
      <c r="G27" s="10"/>
      <c r="H27" s="97">
        <f t="shared" ref="H27" si="0">SUM(H2:H26)</f>
        <v>21393</v>
      </c>
      <c r="I27" s="1"/>
      <c r="J27" s="2"/>
    </row>
    <row r="28" spans="1:10" s="90" customFormat="1" ht="15.75" x14ac:dyDescent="0.25">
      <c r="A28" s="30"/>
      <c r="B28" s="30"/>
      <c r="C28" s="99"/>
      <c r="D28" s="99"/>
      <c r="E28" s="99"/>
      <c r="F28" s="99"/>
      <c r="G28" s="99"/>
      <c r="H28" s="30"/>
      <c r="I28" s="30"/>
      <c r="J28" s="89"/>
    </row>
    <row r="29" spans="1:10" s="90" customFormat="1" ht="15.75" x14ac:dyDescent="0.25">
      <c r="A29" s="30"/>
      <c r="B29" s="30"/>
      <c r="C29" s="87"/>
      <c r="D29" s="87"/>
      <c r="E29" s="87"/>
      <c r="F29" s="87"/>
      <c r="G29" s="87"/>
      <c r="H29" s="30"/>
      <c r="I29" s="88"/>
      <c r="J29" s="89"/>
    </row>
    <row r="30" spans="1:10" s="90" customFormat="1" ht="15.75" x14ac:dyDescent="0.25">
      <c r="A30" s="30"/>
      <c r="B30" s="30"/>
      <c r="C30" s="89"/>
      <c r="D30" s="89"/>
      <c r="E30" s="89"/>
      <c r="F30" s="89"/>
      <c r="G30" s="89"/>
      <c r="H30" s="30"/>
      <c r="I30" s="68"/>
      <c r="J30" s="89"/>
    </row>
    <row r="31" spans="1:10" s="90" customFormat="1" ht="15.75" x14ac:dyDescent="0.25">
      <c r="A31" s="30"/>
      <c r="B31" s="30"/>
      <c r="C31" s="89"/>
      <c r="D31" s="89"/>
      <c r="E31" s="89"/>
      <c r="F31" s="89"/>
      <c r="G31" s="89"/>
      <c r="H31" s="30"/>
      <c r="I31" s="68"/>
      <c r="J31" s="89"/>
    </row>
    <row r="32" spans="1:10" s="90" customFormat="1" ht="15.75" x14ac:dyDescent="0.25">
      <c r="A32" s="30"/>
      <c r="B32" s="30"/>
      <c r="C32" s="89"/>
      <c r="D32" s="89"/>
      <c r="E32" s="89"/>
      <c r="F32" s="89"/>
      <c r="G32" s="89"/>
      <c r="H32" s="30"/>
      <c r="I32" s="68"/>
      <c r="J32" s="89"/>
    </row>
    <row r="33" spans="1:10" s="90" customFormat="1" ht="15.75" x14ac:dyDescent="0.25">
      <c r="A33" s="30"/>
      <c r="B33" s="30"/>
      <c r="C33" s="89"/>
      <c r="D33" s="89"/>
      <c r="E33" s="89"/>
      <c r="F33" s="89"/>
      <c r="G33" s="89"/>
      <c r="H33" s="30"/>
      <c r="I33" s="68"/>
      <c r="J33" s="88"/>
    </row>
    <row r="34" spans="1:10" s="90" customFormat="1" ht="15.75" x14ac:dyDescent="0.25">
      <c r="A34" s="30"/>
      <c r="B34" s="30"/>
      <c r="C34" s="89"/>
      <c r="D34" s="89"/>
      <c r="E34" s="89"/>
      <c r="F34" s="89"/>
      <c r="G34" s="89"/>
      <c r="H34" s="30"/>
      <c r="I34" s="68"/>
      <c r="J34" s="89"/>
    </row>
    <row r="35" spans="1:10" s="90" customFormat="1" ht="15.75" x14ac:dyDescent="0.25">
      <c r="A35" s="30"/>
      <c r="B35" s="30"/>
      <c r="C35" s="89"/>
      <c r="D35" s="89"/>
      <c r="E35" s="89"/>
      <c r="F35" s="89"/>
      <c r="G35" s="89"/>
      <c r="H35" s="30"/>
      <c r="I35" s="68"/>
      <c r="J35" s="89"/>
    </row>
    <row r="36" spans="1:10" s="90" customFormat="1" ht="15.75" x14ac:dyDescent="0.25">
      <c r="A36" s="30"/>
      <c r="B36" s="30"/>
      <c r="C36" s="91"/>
      <c r="D36" s="91"/>
      <c r="E36" s="91"/>
      <c r="F36" s="91"/>
      <c r="G36" s="91"/>
      <c r="H36" s="92"/>
      <c r="I36" s="68"/>
      <c r="J36" s="89"/>
    </row>
    <row r="37" spans="1:10" s="90" customFormat="1" ht="15.75" x14ac:dyDescent="0.25">
      <c r="A37" s="32"/>
      <c r="B37" s="32"/>
      <c r="C37" s="93"/>
      <c r="D37" s="93"/>
      <c r="E37" s="93"/>
      <c r="F37" s="93"/>
      <c r="G37" s="93"/>
      <c r="H37" s="93"/>
      <c r="I37" s="32"/>
      <c r="J37" s="32"/>
    </row>
    <row r="38" spans="1:10" s="90" customFormat="1" ht="15.7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89"/>
    </row>
    <row r="39" spans="1:10" s="90" customFormat="1" ht="15.75" x14ac:dyDescent="0.25">
      <c r="A39" s="33"/>
      <c r="B39" s="33"/>
      <c r="C39" s="94"/>
      <c r="D39" s="95"/>
      <c r="E39" s="95"/>
      <c r="F39" s="95"/>
      <c r="G39" s="95"/>
      <c r="H39" s="95"/>
      <c r="I39" s="30"/>
      <c r="J39" s="89"/>
    </row>
    <row r="40" spans="1:10" s="90" customFormat="1" ht="15.7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89"/>
    </row>
    <row r="41" spans="1:10" s="90" customFormat="1" ht="15.7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89"/>
    </row>
    <row r="42" spans="1:10" s="90" customFormat="1" ht="15" x14ac:dyDescent="0.25"/>
    <row r="43" spans="1:10" s="90" customFormat="1" x14ac:dyDescent="0.3"/>
    <row r="44" spans="1:10" s="90" customFormat="1" x14ac:dyDescent="0.3"/>
    <row r="45" spans="1:10" s="90" customFormat="1" x14ac:dyDescent="0.3"/>
    <row r="46" spans="1:10" s="90" customFormat="1" x14ac:dyDescent="0.3"/>
    <row r="47" spans="1:10" s="90" customFormat="1" x14ac:dyDescent="0.3"/>
    <row r="48" spans="1:10" s="90" customFormat="1" x14ac:dyDescent="0.3"/>
    <row r="49" s="90" customFormat="1" x14ac:dyDescent="0.3"/>
    <row r="50" s="90" customFormat="1" x14ac:dyDescent="0.3"/>
    <row r="51" s="90" customFormat="1" x14ac:dyDescent="0.3"/>
    <row r="52" s="90" customFormat="1" x14ac:dyDescent="0.3"/>
    <row r="53" s="90" customFormat="1" x14ac:dyDescent="0.3"/>
    <row r="54" s="90" customFormat="1" x14ac:dyDescent="0.3"/>
    <row r="55" s="90" customFormat="1" x14ac:dyDescent="0.3"/>
    <row r="56" s="90" customFormat="1" x14ac:dyDescent="0.3"/>
    <row r="57" s="90" customFormat="1" x14ac:dyDescent="0.3"/>
    <row r="58" s="90" customFormat="1" x14ac:dyDescent="0.3"/>
    <row r="59" s="90" customFormat="1" x14ac:dyDescent="0.3"/>
    <row r="60" s="90" customFormat="1" x14ac:dyDescent="0.3"/>
    <row r="61" s="90" customFormat="1" x14ac:dyDescent="0.3"/>
    <row r="62" s="90" customFormat="1" x14ac:dyDescent="0.3"/>
    <row r="63" s="90" customFormat="1" x14ac:dyDescent="0.3"/>
    <row r="64" s="90" customFormat="1" x14ac:dyDescent="0.3"/>
    <row r="65" s="90" customFormat="1" x14ac:dyDescent="0.3"/>
    <row r="66" s="90" customFormat="1" x14ac:dyDescent="0.3"/>
    <row r="67" s="90" customFormat="1" x14ac:dyDescent="0.3"/>
    <row r="68" s="90" customFormat="1" x14ac:dyDescent="0.3"/>
    <row r="69" s="90" customFormat="1" x14ac:dyDescent="0.3"/>
    <row r="70" s="90" customFormat="1" x14ac:dyDescent="0.3"/>
    <row r="71" s="90" customFormat="1" x14ac:dyDescent="0.3"/>
    <row r="72" s="90" customFormat="1" x14ac:dyDescent="0.3"/>
    <row r="73" s="90" customFormat="1" x14ac:dyDescent="0.3"/>
    <row r="74" s="90" customFormat="1" x14ac:dyDescent="0.3"/>
  </sheetData>
  <pageMargins left="0.7" right="0.7" top="0.75" bottom="0.75" header="0.3" footer="0.3"/>
  <pageSetup scale="7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14-15 MS Model 21C 30 NC (DAP)</vt:lpstr>
      <vt:lpstr>Sheet1</vt:lpstr>
      <vt:lpstr>Sheet2</vt:lpstr>
      <vt:lpstr>'14-15 MS Model 21C 30 NC (DAP)'!Print_Area</vt:lpstr>
      <vt:lpstr>Sheet2!Print_Area</vt:lpstr>
      <vt:lpstr>'14-15 MS Model 21C 30 NC (DAP)'!Print_Titles</vt:lpstr>
      <vt:lpstr>Sheet1!Print_Titles</vt:lpstr>
    </vt:vector>
  </TitlesOfParts>
  <Company>PCSB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PCSB</dc:creator>
  <cp:lastModifiedBy>user</cp:lastModifiedBy>
  <cp:lastPrinted>2014-08-29T20:30:31Z</cp:lastPrinted>
  <dcterms:created xsi:type="dcterms:W3CDTF">2011-03-07T20:29:33Z</dcterms:created>
  <dcterms:modified xsi:type="dcterms:W3CDTF">2014-10-20T13:34:21Z</dcterms:modified>
</cp:coreProperties>
</file>